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0" yWindow="190" windowWidth="38340" windowHeight="18020" activeTab="2"/>
  </bookViews>
  <sheets>
    <sheet name="Sheet1" sheetId="1" r:id="rId1"/>
    <sheet name="ESP8266" sheetId="2" r:id="rId2"/>
    <sheet name="LED" sheetId="4" r:id="rId3"/>
  </sheets>
  <calcPr calcId="145621"/>
</workbook>
</file>

<file path=xl/calcChain.xml><?xml version="1.0" encoding="utf-8"?>
<calcChain xmlns="http://schemas.openxmlformats.org/spreadsheetml/2006/main">
  <c r="L2" i="4" l="1"/>
  <c r="E15" i="1" l="1"/>
  <c r="E16" i="1" l="1"/>
  <c r="F16" i="1" s="1"/>
  <c r="F15" i="1"/>
  <c r="E17" i="1" l="1"/>
  <c r="E18" i="1" s="1"/>
  <c r="E19" i="1" s="1"/>
  <c r="E20" i="1" s="1"/>
  <c r="F20" i="1" s="1"/>
  <c r="G15" i="1"/>
  <c r="F19" i="1"/>
  <c r="G19" i="1" s="1"/>
  <c r="F18" i="1"/>
  <c r="F17" i="1"/>
  <c r="G18" i="1" l="1"/>
  <c r="G17" i="1"/>
  <c r="G16" i="1"/>
</calcChain>
</file>

<file path=xl/sharedStrings.xml><?xml version="1.0" encoding="utf-8"?>
<sst xmlns="http://schemas.openxmlformats.org/spreadsheetml/2006/main" count="30" uniqueCount="30">
  <si>
    <t>TP</t>
  </si>
  <si>
    <t>T0</t>
  </si>
  <si>
    <t>T3</t>
  </si>
  <si>
    <t>T5</t>
  </si>
  <si>
    <t>T6</t>
  </si>
  <si>
    <t>Name</t>
  </si>
  <si>
    <t>A5</t>
  </si>
  <si>
    <t>Board Name</t>
  </si>
  <si>
    <t>T7</t>
  </si>
  <si>
    <t>T8</t>
  </si>
  <si>
    <t>T9</t>
  </si>
  <si>
    <t>Analog in</t>
  </si>
  <si>
    <t>V=</t>
  </si>
  <si>
    <t>B6</t>
  </si>
  <si>
    <t>B5</t>
  </si>
  <si>
    <t>B4</t>
  </si>
  <si>
    <t>B3</t>
  </si>
  <si>
    <t>B2</t>
  </si>
  <si>
    <t>B1</t>
  </si>
  <si>
    <t>R1</t>
  </si>
  <si>
    <t>R2</t>
  </si>
  <si>
    <t>Rin</t>
  </si>
  <si>
    <t>Vout</t>
  </si>
  <si>
    <t>https://randomnerdtutorials.com/esp32-pinout-reference-gpios/</t>
  </si>
  <si>
    <t>https://raspberrypi.stackexchange.com/questions/7640/raspberry-pi-not-reachable-via-its-hostname-in-lan</t>
  </si>
  <si>
    <t>https://techtutorialsx.com/2018/06/21/raspberry-pi-3-flask-receiving-http-post-request-from-esp32/</t>
  </si>
  <si>
    <t>https://www.arduino.cc/en/Tutorial/DigitalPotControl</t>
  </si>
  <si>
    <t>https://www.instructables.com/id/Add-Motion-Detection-to-Your-Arduino-Home-Security/</t>
  </si>
  <si>
    <t>https://www.hackster.io/harshmangukiya/how-to-program-esp8266-with-arduino-uno-efb05f</t>
  </si>
  <si>
    <t> Bridgelux BXRC-30E1000-D-73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</si>
</sst>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" x14ac:knownFonts="1">
    <font>
      <sz val="11"/>
      <color theme="1"/>
      <name val="Calibri"/>
      <family val="2"/>
      <scheme val="minor"/>
    </font>
    <font>
      <sz val="14"/>
      <color rgb="FF666666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>
              <a:noFill/>
            </a:ln>
          </c:spPr>
          <c:xVal>
            <c:numRef>
              <c:f>Sheet1!$E$15:$E$20</c:f>
              <c:numCache>
                <c:formatCode>General</c:formatCode>
                <c:ptCount val="6"/>
                <c:pt idx="0">
                  <c:v>940</c:v>
                </c:pt>
                <c:pt idx="1">
                  <c:v>1410</c:v>
                </c:pt>
                <c:pt idx="2">
                  <c:v>1880</c:v>
                </c:pt>
                <c:pt idx="3">
                  <c:v>2350</c:v>
                </c:pt>
                <c:pt idx="4">
                  <c:v>2820</c:v>
                </c:pt>
                <c:pt idx="5">
                  <c:v>3290</c:v>
                </c:pt>
              </c:numCache>
            </c:numRef>
          </c:xVal>
          <c:yVal>
            <c:numRef>
              <c:f>Sheet1!$F$15:$F$20</c:f>
              <c:numCache>
                <c:formatCode>General</c:formatCode>
                <c:ptCount val="6"/>
                <c:pt idx="0">
                  <c:v>1099.9999999999998</c:v>
                </c:pt>
                <c:pt idx="1">
                  <c:v>825</c:v>
                </c:pt>
                <c:pt idx="2">
                  <c:v>660</c:v>
                </c:pt>
                <c:pt idx="3">
                  <c:v>549.99999999999989</c:v>
                </c:pt>
                <c:pt idx="4">
                  <c:v>471.42857142857139</c:v>
                </c:pt>
                <c:pt idx="5">
                  <c:v>412.5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9605504"/>
        <c:axId val="139607040"/>
      </c:scatterChart>
      <c:valAx>
        <c:axId val="13960550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139607040"/>
        <c:crosses val="autoZero"/>
        <c:crossBetween val="midCat"/>
      </c:valAx>
      <c:valAx>
        <c:axId val="1396070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3960550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3" Type="http://schemas.openxmlformats.org/officeDocument/2006/relationships/image" Target="../media/image2.png"/><Relationship Id="rId7" Type="http://schemas.openxmlformats.org/officeDocument/2006/relationships/image" Target="../media/image6.png"/><Relationship Id="rId2" Type="http://schemas.openxmlformats.org/officeDocument/2006/relationships/image" Target="../media/image1.png"/><Relationship Id="rId1" Type="http://schemas.openxmlformats.org/officeDocument/2006/relationships/chart" Target="../charts/chart1.xml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313498</xdr:colOff>
      <xdr:row>11</xdr:row>
      <xdr:rowOff>50482</xdr:rowOff>
    </xdr:from>
    <xdr:to>
      <xdr:col>17</xdr:col>
      <xdr:colOff>18409</xdr:colOff>
      <xdr:row>26</xdr:row>
      <xdr:rowOff>72253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306294</xdr:colOff>
      <xdr:row>25</xdr:row>
      <xdr:rowOff>149411</xdr:rowOff>
    </xdr:from>
    <xdr:to>
      <xdr:col>11</xdr:col>
      <xdr:colOff>457927</xdr:colOff>
      <xdr:row>85</xdr:row>
      <xdr:rowOff>177256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6294" y="4818529"/>
          <a:ext cx="6890104" cy="1123372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28</xdr:row>
      <xdr:rowOff>0</xdr:rowOff>
    </xdr:from>
    <xdr:to>
      <xdr:col>19</xdr:col>
      <xdr:colOff>569883</xdr:colOff>
      <xdr:row>88</xdr:row>
      <xdr:rowOff>167553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51059" y="5229412"/>
          <a:ext cx="4858000" cy="1137343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28</xdr:row>
      <xdr:rowOff>0</xdr:rowOff>
    </xdr:from>
    <xdr:to>
      <xdr:col>32</xdr:col>
      <xdr:colOff>329442</xdr:colOff>
      <xdr:row>43</xdr:row>
      <xdr:rowOff>11725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64353" y="5229412"/>
          <a:ext cx="7067913" cy="281319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43</xdr:row>
      <xdr:rowOff>0</xdr:rowOff>
    </xdr:from>
    <xdr:to>
      <xdr:col>32</xdr:col>
      <xdr:colOff>208786</xdr:colOff>
      <xdr:row>69</xdr:row>
      <xdr:rowOff>129123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64353" y="8030882"/>
          <a:ext cx="6947257" cy="4985006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70</xdr:row>
      <xdr:rowOff>0</xdr:rowOff>
    </xdr:from>
    <xdr:to>
      <xdr:col>32</xdr:col>
      <xdr:colOff>316742</xdr:colOff>
      <xdr:row>91</xdr:row>
      <xdr:rowOff>135800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64353" y="13073529"/>
          <a:ext cx="7055213" cy="4057859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30</xdr:row>
      <xdr:rowOff>0</xdr:rowOff>
    </xdr:from>
    <xdr:to>
      <xdr:col>40</xdr:col>
      <xdr:colOff>93608</xdr:colOff>
      <xdr:row>83</xdr:row>
      <xdr:rowOff>141336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215412" y="5602941"/>
          <a:ext cx="4381725" cy="10039866"/>
        </a:xfrm>
        <a:prstGeom prst="rect">
          <a:avLst/>
        </a:prstGeom>
      </xdr:spPr>
    </xdr:pic>
    <xdr:clientData/>
  </xdr:twoCellAnchor>
  <xdr:twoCellAnchor editAs="oneCell">
    <xdr:from>
      <xdr:col>40</xdr:col>
      <xdr:colOff>0</xdr:colOff>
      <xdr:row>30</xdr:row>
      <xdr:rowOff>0</xdr:rowOff>
    </xdr:from>
    <xdr:to>
      <xdr:col>50</xdr:col>
      <xdr:colOff>52985</xdr:colOff>
      <xdr:row>49</xdr:row>
      <xdr:rowOff>102908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503529" y="5602941"/>
          <a:ext cx="6178868" cy="36514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11</xdr:col>
      <xdr:colOff>13045</xdr:colOff>
      <xdr:row>74</xdr:row>
      <xdr:rowOff>165733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73200"/>
          <a:ext cx="6718645" cy="123196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99786</xdr:rowOff>
    </xdr:from>
    <xdr:to>
      <xdr:col>11</xdr:col>
      <xdr:colOff>19396</xdr:colOff>
      <xdr:row>107</xdr:row>
      <xdr:rowOff>112790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706929"/>
          <a:ext cx="6705039" cy="581871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22</xdr:col>
      <xdr:colOff>83805</xdr:colOff>
      <xdr:row>35</xdr:row>
      <xdr:rowOff>130887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85643" y="1451429"/>
          <a:ext cx="6769448" cy="5029458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18</xdr:row>
      <xdr:rowOff>0</xdr:rowOff>
    </xdr:from>
    <xdr:to>
      <xdr:col>33</xdr:col>
      <xdr:colOff>43857</xdr:colOff>
      <xdr:row>58</xdr:row>
      <xdr:rowOff>128287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9071" y="3265714"/>
          <a:ext cx="6121715" cy="738543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82550</xdr:colOff>
      <xdr:row>10</xdr:row>
      <xdr:rowOff>12700</xdr:rowOff>
    </xdr:from>
    <xdr:to>
      <xdr:col>16</xdr:col>
      <xdr:colOff>394217</xdr:colOff>
      <xdr:row>11</xdr:row>
      <xdr:rowOff>101614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" y="1854200"/>
          <a:ext cx="10065267" cy="2730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12700</xdr:rowOff>
    </xdr:from>
    <xdr:to>
      <xdr:col>16</xdr:col>
      <xdr:colOff>445024</xdr:colOff>
      <xdr:row>10</xdr:row>
      <xdr:rowOff>19107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49300"/>
          <a:ext cx="10198624" cy="11113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16</xdr:col>
      <xdr:colOff>337069</xdr:colOff>
      <xdr:row>38</xdr:row>
      <xdr:rowOff>19289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393950"/>
          <a:ext cx="10090669" cy="46230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16</xdr:col>
      <xdr:colOff>410550</xdr:colOff>
      <xdr:row>81</xdr:row>
      <xdr:rowOff>159150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7075714"/>
          <a:ext cx="10135121" cy="77791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0"/>
  <sheetViews>
    <sheetView zoomScale="55" zoomScaleNormal="55" workbookViewId="0">
      <selection activeCell="S8" sqref="S8"/>
    </sheetView>
  </sheetViews>
  <sheetFormatPr defaultRowHeight="14.5" x14ac:dyDescent="0.35"/>
  <sheetData>
    <row r="1" spans="1:19" x14ac:dyDescent="0.35">
      <c r="A1" t="s">
        <v>0</v>
      </c>
      <c r="B1" t="s">
        <v>5</v>
      </c>
      <c r="C1" t="s">
        <v>7</v>
      </c>
    </row>
    <row r="2" spans="1:19" x14ac:dyDescent="0.35">
      <c r="A2">
        <v>0</v>
      </c>
      <c r="B2" t="s">
        <v>1</v>
      </c>
      <c r="C2" t="s">
        <v>6</v>
      </c>
    </row>
    <row r="3" spans="1:19" x14ac:dyDescent="0.35">
      <c r="A3">
        <v>3</v>
      </c>
      <c r="B3" t="s">
        <v>2</v>
      </c>
      <c r="C3">
        <v>15</v>
      </c>
    </row>
    <row r="4" spans="1:19" x14ac:dyDescent="0.35">
      <c r="A4">
        <v>5</v>
      </c>
      <c r="B4" t="s">
        <v>3</v>
      </c>
      <c r="C4">
        <v>12</v>
      </c>
      <c r="S4" t="s">
        <v>27</v>
      </c>
    </row>
    <row r="5" spans="1:19" x14ac:dyDescent="0.35">
      <c r="A5">
        <v>6</v>
      </c>
      <c r="B5" t="s">
        <v>4</v>
      </c>
      <c r="C5">
        <v>14</v>
      </c>
    </row>
    <row r="6" spans="1:19" x14ac:dyDescent="0.35">
      <c r="A6">
        <v>7</v>
      </c>
      <c r="B6" t="s">
        <v>8</v>
      </c>
      <c r="C6">
        <v>27</v>
      </c>
      <c r="S6" t="s">
        <v>25</v>
      </c>
    </row>
    <row r="7" spans="1:19" x14ac:dyDescent="0.35">
      <c r="A7">
        <v>8</v>
      </c>
      <c r="B7" t="s">
        <v>9</v>
      </c>
      <c r="C7">
        <v>32</v>
      </c>
    </row>
    <row r="8" spans="1:19" x14ac:dyDescent="0.35">
      <c r="A8">
        <v>9</v>
      </c>
      <c r="B8" t="s">
        <v>10</v>
      </c>
      <c r="C8">
        <v>33</v>
      </c>
    </row>
    <row r="13" spans="1:19" x14ac:dyDescent="0.35">
      <c r="A13" t="s">
        <v>11</v>
      </c>
    </row>
    <row r="14" spans="1:19" x14ac:dyDescent="0.35">
      <c r="A14" t="s">
        <v>12</v>
      </c>
      <c r="B14">
        <v>3.3</v>
      </c>
      <c r="E14" t="s">
        <v>19</v>
      </c>
      <c r="F14" t="s">
        <v>22</v>
      </c>
    </row>
    <row r="15" spans="1:19" x14ac:dyDescent="0.35">
      <c r="A15" t="s">
        <v>20</v>
      </c>
      <c r="B15">
        <v>470</v>
      </c>
      <c r="D15" t="s">
        <v>13</v>
      </c>
      <c r="E15">
        <f>B16</f>
        <v>940</v>
      </c>
      <c r="F15">
        <f>($B$15/($B$15+E15)*$B$14)*1000</f>
        <v>1099.9999999999998</v>
      </c>
      <c r="G15">
        <f>F15-F16</f>
        <v>274.99999999999977</v>
      </c>
    </row>
    <row r="16" spans="1:19" x14ac:dyDescent="0.35">
      <c r="A16" t="s">
        <v>21</v>
      </c>
      <c r="B16">
        <v>940</v>
      </c>
      <c r="D16" t="s">
        <v>14</v>
      </c>
      <c r="E16">
        <f>E15+$B$15</f>
        <v>1410</v>
      </c>
      <c r="F16">
        <f t="shared" ref="F16:F20" si="0">($B$15/($B$15+E16)*$B$14)*1000</f>
        <v>825</v>
      </c>
      <c r="G16">
        <f t="shared" ref="G16:G19" si="1">F16-F17</f>
        <v>165</v>
      </c>
    </row>
    <row r="17" spans="4:34" x14ac:dyDescent="0.35">
      <c r="D17" t="s">
        <v>15</v>
      </c>
      <c r="E17">
        <f t="shared" ref="E17:E20" si="2">E16+$B$15</f>
        <v>1880</v>
      </c>
      <c r="F17">
        <f t="shared" si="0"/>
        <v>660</v>
      </c>
      <c r="G17">
        <f t="shared" si="1"/>
        <v>110.00000000000011</v>
      </c>
    </row>
    <row r="18" spans="4:34" x14ac:dyDescent="0.35">
      <c r="D18" t="s">
        <v>16</v>
      </c>
      <c r="E18">
        <f t="shared" si="2"/>
        <v>2350</v>
      </c>
      <c r="F18">
        <f t="shared" si="0"/>
        <v>549.99999999999989</v>
      </c>
      <c r="G18">
        <f t="shared" si="1"/>
        <v>78.571428571428498</v>
      </c>
    </row>
    <row r="19" spans="4:34" x14ac:dyDescent="0.35">
      <c r="D19" t="s">
        <v>17</v>
      </c>
      <c r="E19">
        <f t="shared" si="2"/>
        <v>2820</v>
      </c>
      <c r="F19">
        <f t="shared" si="0"/>
        <v>471.42857142857139</v>
      </c>
      <c r="G19">
        <f t="shared" si="1"/>
        <v>58.928571428571388</v>
      </c>
    </row>
    <row r="20" spans="4:34" x14ac:dyDescent="0.35">
      <c r="D20" t="s">
        <v>18</v>
      </c>
      <c r="E20">
        <f t="shared" si="2"/>
        <v>3290</v>
      </c>
      <c r="F20">
        <f t="shared" si="0"/>
        <v>412.5</v>
      </c>
    </row>
    <row r="28" spans="4:34" x14ac:dyDescent="0.35">
      <c r="M28" t="s">
        <v>23</v>
      </c>
      <c r="V28" t="s">
        <v>24</v>
      </c>
    </row>
    <row r="30" spans="4:34" x14ac:dyDescent="0.35">
      <c r="AH30" t="s">
        <v>26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X18"/>
  <sheetViews>
    <sheetView topLeftCell="A42" zoomScale="70" zoomScaleNormal="70" workbookViewId="0">
      <selection activeCell="P65" sqref="P65"/>
    </sheetView>
  </sheetViews>
  <sheetFormatPr defaultRowHeight="14.5" x14ac:dyDescent="0.35"/>
  <sheetData>
    <row r="18" spans="24:24" x14ac:dyDescent="0.35">
      <c r="X18" t="s">
        <v>28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2"/>
  <sheetViews>
    <sheetView tabSelected="1" zoomScale="70" zoomScaleNormal="70" workbookViewId="0">
      <selection activeCell="BA10" sqref="BA10"/>
    </sheetView>
  </sheetViews>
  <sheetFormatPr defaultRowHeight="14.5" x14ac:dyDescent="0.35"/>
  <sheetData>
    <row r="2" spans="1:12" ht="17.5" x14ac:dyDescent="0.35">
      <c r="A2" s="1" t="s">
        <v>29</v>
      </c>
      <c r="I2">
        <v>25.3</v>
      </c>
      <c r="J2">
        <v>24</v>
      </c>
      <c r="K2">
        <v>22</v>
      </c>
      <c r="L2">
        <f>(J2-K2)/I2</f>
        <v>7.9051383399209488E-2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ESP8266</vt:lpstr>
      <vt:lpstr>LED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Laurent Colas</dc:creator>
  <cp:lastModifiedBy>Laurent Colas</cp:lastModifiedBy>
  <dcterms:created xsi:type="dcterms:W3CDTF">2018-10-16T13:34:38Z</dcterms:created>
  <dcterms:modified xsi:type="dcterms:W3CDTF">2018-10-26T19:04:34Z</dcterms:modified>
</cp:coreProperties>
</file>